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2915" windowHeight="7230"/>
  </bookViews>
  <sheets>
    <sheet name="Preguntas" sheetId="1" r:id="rId1"/>
    <sheet name="Resultado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12" i="2" l="1"/>
  <c r="D13" i="2"/>
  <c r="D11" i="2"/>
  <c r="D10" i="2"/>
  <c r="D9" i="2"/>
  <c r="D8" i="2"/>
  <c r="D7" i="2"/>
  <c r="D6" i="2"/>
  <c r="D5" i="2"/>
  <c r="C10" i="2"/>
  <c r="C9" i="2"/>
  <c r="C8" i="2"/>
  <c r="C7" i="2"/>
  <c r="C6" i="2"/>
  <c r="C5" i="2"/>
  <c r="C11" i="2"/>
  <c r="C12" i="2"/>
  <c r="C13" i="2"/>
  <c r="E13" i="2"/>
  <c r="E12" i="2"/>
  <c r="E11" i="2"/>
  <c r="E10" i="2"/>
  <c r="E9" i="2"/>
  <c r="E8" i="2"/>
  <c r="E7" i="2"/>
  <c r="E6" i="2"/>
  <c r="E5" i="2"/>
  <c r="F8" i="2"/>
  <c r="F10" i="2"/>
  <c r="F13" i="2"/>
  <c r="F12" i="2"/>
  <c r="F11" i="2"/>
  <c r="F9" i="2"/>
  <c r="F7" i="2"/>
  <c r="F6" i="2"/>
  <c r="F5" i="2"/>
  <c r="B13" i="2"/>
  <c r="B12" i="2"/>
  <c r="B11" i="2"/>
  <c r="B10" i="2"/>
  <c r="B9" i="2"/>
  <c r="B8" i="2"/>
  <c r="B7" i="2"/>
  <c r="B6" i="2"/>
  <c r="B5" i="2"/>
  <c r="B4" i="2"/>
  <c r="F4" i="2" l="1"/>
  <c r="F14" i="2" s="1"/>
  <c r="E4" i="2"/>
  <c r="E14" i="2" s="1"/>
  <c r="D4" i="2"/>
  <c r="D14" i="2" s="1"/>
  <c r="C4" i="2"/>
  <c r="C14" i="2" s="1"/>
  <c r="B14" i="2"/>
  <c r="E2" i="1"/>
  <c r="H14" i="2" l="1"/>
  <c r="I11" i="2" l="1"/>
  <c r="I5" i="2"/>
  <c r="I7" i="2"/>
  <c r="I9" i="2"/>
  <c r="I3" i="2"/>
  <c r="H3" i="2"/>
  <c r="H11" i="2"/>
  <c r="H9" i="2"/>
  <c r="H5" i="2"/>
  <c r="H7" i="2"/>
</calcChain>
</file>

<file path=xl/sharedStrings.xml><?xml version="1.0" encoding="utf-8"?>
<sst xmlns="http://schemas.openxmlformats.org/spreadsheetml/2006/main" count="89" uniqueCount="45">
  <si>
    <t>Preguntas</t>
  </si>
  <si>
    <t xml:space="preserve">Nombre </t>
  </si>
  <si>
    <t>Edad (años)</t>
  </si>
  <si>
    <t>Peso (kg)</t>
  </si>
  <si>
    <t>Talla (m)</t>
  </si>
  <si>
    <t>IMC</t>
  </si>
  <si>
    <t>resultados</t>
  </si>
  <si>
    <t>Puntaje</t>
  </si>
  <si>
    <t>Respuestas</t>
  </si>
  <si>
    <t>¿Cuántas horas de actividad física (juegos, deportes) realizas a diario?</t>
  </si>
  <si>
    <t>menos de 1</t>
  </si>
  <si>
    <t>1 hora</t>
  </si>
  <si>
    <t>entre 1 y 2</t>
  </si>
  <si>
    <t>entre 2 y tres</t>
  </si>
  <si>
    <t>más de 3</t>
  </si>
  <si>
    <t>x</t>
  </si>
  <si>
    <t>TOTAL</t>
  </si>
  <si>
    <t>¿realizas actividades periódicas de jardinería o del hogar en el día, si las realizar, cuantas horas?</t>
  </si>
  <si>
    <t>media hora</t>
  </si>
  <si>
    <t>pocos minutos</t>
  </si>
  <si>
    <t>¿participas en algún deporte o en las actividades deportivas de tu colegio?</t>
  </si>
  <si>
    <t>no</t>
  </si>
  <si>
    <t>nunca</t>
  </si>
  <si>
    <t>pocas veces</t>
  </si>
  <si>
    <t>casi siempre</t>
  </si>
  <si>
    <t>siempre</t>
  </si>
  <si>
    <t>¿Cuantas horas al dia vez televisión, estas en el computador o juegas videojuegos?</t>
  </si>
  <si>
    <t>¿ cuando sales de casa a la escuela o algún otro lugar te transportas en algún medio de tranporte como bus, ruta, moto o carro?</t>
  </si>
  <si>
    <t>¿los fines de semana, realizas algún tipo de actividad física? ¿Cuántas horas?</t>
  </si>
  <si>
    <t>¿ tus tareas o trabajos de colegio te dan tiempo para realizar otro tipo de actividades como el juego?</t>
  </si>
  <si>
    <t xml:space="preserve">¿consumes todos los alimentos completos (desayuno, almuerzo y cena) en horas adecuadas? </t>
  </si>
  <si>
    <t>varias veces</t>
  </si>
  <si>
    <t>ana milena parra alfonso</t>
  </si>
  <si>
    <t>Total</t>
  </si>
  <si>
    <t>1 a 10</t>
  </si>
  <si>
    <t>11 a 20</t>
  </si>
  <si>
    <t>21 a 30</t>
  </si>
  <si>
    <t>31 a 40</t>
  </si>
  <si>
    <t>41 a 50</t>
  </si>
  <si>
    <t>Marque con una x en el cuadro de colores dependiendo de su respuesta (marque solo una casilla)</t>
  </si>
  <si>
    <t>Resultados</t>
  </si>
  <si>
    <t>Beneficios</t>
  </si>
  <si>
    <t>Niveles</t>
  </si>
  <si>
    <t>¿ tus padres o familiares te acompañan o realizan contigo actividad física (juegos, deportes)?</t>
  </si>
  <si>
    <t>¿Cuándo estas con tus amigos, realizan actividades que requieran de esfuerzo físico?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</si>
</sst>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0.79992065187536243"/>
      <name val="Comic Sans MS"/>
      <family val="4"/>
    </font>
    <font>
      <sz val="12"/>
      <color theme="1"/>
      <name val="Comic Sans MS"/>
      <family val="4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C00000"/>
        <bgColor auto="1"/>
      </patternFill>
    </fill>
    <fill>
      <patternFill patternType="solid">
        <fgColor theme="5"/>
        <bgColor auto="1"/>
      </patternFill>
    </fill>
    <fill>
      <patternFill patternType="solid">
        <fgColor rgb="FF92D050"/>
        <bgColor auto="1"/>
      </patternFill>
    </fill>
    <fill>
      <patternFill patternType="solid">
        <fgColor theme="7" tint="0.39994506668294322"/>
        <bgColor auto="1"/>
      </patternFill>
    </fill>
    <fill>
      <patternFill patternType="solid">
        <fgColor rgb="FF7030A0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mediumDashDotDot">
        <color auto="1"/>
      </left>
      <right style="mediumDashDotDot">
        <color auto="1"/>
      </right>
      <top style="mediumDashDotDot">
        <color auto="1"/>
      </top>
      <bottom style="mediumDashDotDot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DashDot">
        <color auto="1"/>
      </left>
      <right style="double">
        <color auto="1"/>
      </right>
      <top style="mediumDashDot">
        <color auto="1"/>
      </top>
      <bottom style="mediumDashDot">
        <color auto="1"/>
      </bottom>
      <diagonal/>
    </border>
    <border>
      <left/>
      <right style="double">
        <color auto="1"/>
      </right>
      <top/>
      <bottom/>
      <diagonal/>
    </border>
    <border>
      <left style="mediumDashDotDot">
        <color auto="1"/>
      </left>
      <right style="double">
        <color auto="1"/>
      </right>
      <top style="mediumDashDotDot">
        <color auto="1"/>
      </top>
      <bottom style="mediumDashDotDot">
        <color auto="1"/>
      </bottom>
      <diagonal/>
    </border>
    <border>
      <left style="mediumDashDotDot">
        <color auto="1"/>
      </left>
      <right style="mediumDashDotDot">
        <color auto="1"/>
      </right>
      <top style="mediumDashDotDot">
        <color auto="1"/>
      </top>
      <bottom style="double">
        <color auto="1"/>
      </bottom>
      <diagonal/>
    </border>
    <border>
      <left style="mediumDashDotDot">
        <color auto="1"/>
      </left>
      <right style="double">
        <color auto="1"/>
      </right>
      <top style="mediumDashDotDot">
        <color auto="1"/>
      </top>
      <bottom style="double">
        <color auto="1"/>
      </bottom>
      <diagonal/>
    </border>
    <border>
      <left/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/>
      <right style="mediumDashDotDot">
        <color auto="1"/>
      </right>
      <top style="mediumDashDotDot">
        <color auto="1"/>
      </top>
      <bottom style="mediumDashDotDot">
        <color auto="1"/>
      </bottom>
      <diagonal/>
    </border>
    <border>
      <left/>
      <right style="mediumDashDotDot">
        <color auto="1"/>
      </right>
      <top style="mediumDashDotDot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2" fontId="1" fillId="6" borderId="7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center" vertical="center"/>
    </xf>
    <xf numFmtId="2" fontId="1" fillId="5" borderId="8" xfId="0" applyNumberFormat="1" applyFont="1" applyFill="1" applyBorder="1" applyAlignment="1">
      <alignment horizontal="center" vertical="center"/>
    </xf>
    <xf numFmtId="2" fontId="1" fillId="6" borderId="9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" fontId="0" fillId="0" borderId="0" xfId="0" applyNumberFormat="1"/>
    <xf numFmtId="0" fontId="1" fillId="2" borderId="6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justify"/>
    </xf>
    <xf numFmtId="0" fontId="3" fillId="13" borderId="30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12" borderId="30" xfId="0" applyFont="1" applyFill="1" applyBorder="1" applyAlignment="1">
      <alignment horizontal="center" vertical="center" wrapText="1"/>
    </xf>
    <xf numFmtId="0" fontId="3" fillId="12" borderId="31" xfId="0" applyFont="1" applyFill="1" applyBorder="1" applyAlignment="1">
      <alignment horizontal="center" vertical="center" wrapText="1"/>
    </xf>
    <xf numFmtId="0" fontId="3" fillId="12" borderId="32" xfId="0" applyFont="1" applyFill="1" applyBorder="1" applyAlignment="1">
      <alignment horizontal="center" vertical="center" wrapText="1"/>
    </xf>
    <xf numFmtId="0" fontId="3" fillId="13" borderId="31" xfId="0" applyFont="1" applyFill="1" applyBorder="1" applyAlignment="1">
      <alignment horizontal="center" vertical="center" wrapText="1"/>
    </xf>
    <xf numFmtId="0" fontId="3" fillId="13" borderId="32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/>
    </xf>
    <xf numFmtId="0" fontId="2" fillId="10" borderId="18" xfId="0" applyFont="1" applyFill="1" applyBorder="1" applyAlignment="1"/>
    <xf numFmtId="0" fontId="2" fillId="11" borderId="18" xfId="0" applyFont="1" applyFill="1" applyBorder="1" applyAlignment="1">
      <alignment horizontal="center" vertical="center"/>
    </xf>
    <xf numFmtId="0" fontId="2" fillId="11" borderId="19" xfId="0" applyFont="1" applyFill="1" applyBorder="1" applyAlignment="1"/>
    <xf numFmtId="0" fontId="2" fillId="9" borderId="13" xfId="0" applyFont="1" applyFill="1" applyBorder="1" applyAlignment="1">
      <alignment vertical="distributed"/>
    </xf>
    <xf numFmtId="0" fontId="2" fillId="9" borderId="22" xfId="0" applyFont="1" applyFill="1" applyBorder="1" applyAlignment="1">
      <alignment vertical="distributed"/>
    </xf>
    <xf numFmtId="0" fontId="2" fillId="10" borderId="13" xfId="0" applyFont="1" applyFill="1" applyBorder="1" applyAlignment="1">
      <alignment vertical="distributed"/>
    </xf>
    <xf numFmtId="0" fontId="2" fillId="10" borderId="22" xfId="0" applyFont="1" applyFill="1" applyBorder="1" applyAlignment="1">
      <alignment vertical="distributed"/>
    </xf>
    <xf numFmtId="0" fontId="2" fillId="11" borderId="13" xfId="0" applyFont="1" applyFill="1" applyBorder="1" applyAlignment="1">
      <alignment vertical="distributed"/>
    </xf>
    <xf numFmtId="0" fontId="2" fillId="11" borderId="22" xfId="0" applyFont="1" applyFill="1" applyBorder="1" applyAlignment="1">
      <alignment vertical="distributed"/>
    </xf>
    <xf numFmtId="0" fontId="2" fillId="11" borderId="20" xfId="0" applyFont="1" applyFill="1" applyBorder="1" applyAlignment="1">
      <alignment vertical="distributed"/>
    </xf>
    <xf numFmtId="0" fontId="2" fillId="11" borderId="23" xfId="0" applyFont="1" applyFill="1" applyBorder="1" applyAlignment="1">
      <alignment vertical="distributed"/>
    </xf>
    <xf numFmtId="0" fontId="2" fillId="7" borderId="27" xfId="0" applyFont="1" applyFill="1" applyBorder="1" applyAlignment="1">
      <alignment horizontal="center" vertical="center"/>
    </xf>
    <xf numFmtId="0" fontId="2" fillId="7" borderId="18" xfId="0" applyFont="1" applyFill="1" applyBorder="1" applyAlignment="1"/>
    <xf numFmtId="0" fontId="2" fillId="8" borderId="18" xfId="0" applyFont="1" applyFill="1" applyBorder="1" applyAlignment="1">
      <alignment horizontal="center" vertical="center"/>
    </xf>
    <xf numFmtId="0" fontId="2" fillId="8" borderId="18" xfId="0" applyFont="1" applyFill="1" applyBorder="1" applyAlignment="1"/>
    <xf numFmtId="0" fontId="2" fillId="9" borderId="18" xfId="0" applyFont="1" applyFill="1" applyBorder="1" applyAlignment="1">
      <alignment horizontal="center" vertical="center"/>
    </xf>
    <xf numFmtId="0" fontId="2" fillId="9" borderId="18" xfId="0" applyFont="1" applyFill="1" applyBorder="1" applyAlignment="1"/>
    <xf numFmtId="0" fontId="2" fillId="8" borderId="13" xfId="0" applyFont="1" applyFill="1" applyBorder="1" applyAlignment="1">
      <alignment vertical="center"/>
    </xf>
    <xf numFmtId="0" fontId="2" fillId="8" borderId="22" xfId="0" applyFont="1" applyFill="1" applyBorder="1" applyAlignment="1">
      <alignment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/>
    <xf numFmtId="0" fontId="0" fillId="0" borderId="26" xfId="0" applyBorder="1" applyAlignmen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/>
  </sheetViews>
  <sheetFormatPr baseColWidth="10" defaultRowHeight="15" x14ac:dyDescent="0.25"/>
  <cols>
    <col min="1" max="1" width="27.42578125" customWidth="1"/>
    <col min="2" max="5" width="11.42578125" style="3"/>
    <col min="6" max="7" width="15" customWidth="1"/>
    <col min="8" max="8" width="11.140625" bestFit="1" customWidth="1"/>
    <col min="9" max="9" width="13.85546875" bestFit="1" customWidth="1"/>
    <col min="10" max="10" width="24.42578125" bestFit="1" customWidth="1"/>
    <col min="11" max="12" width="12.5703125" bestFit="1" customWidth="1"/>
  </cols>
  <sheetData>
    <row r="1" spans="1:12" s="2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</row>
    <row r="2" spans="1:12" x14ac:dyDescent="0.25">
      <c r="A2" t="s">
        <v>32</v>
      </c>
      <c r="B2" s="3">
        <v>21</v>
      </c>
      <c r="C2" s="3">
        <v>69</v>
      </c>
      <c r="D2" s="4">
        <v>1.7</v>
      </c>
      <c r="E2" s="4">
        <f>(C2/(D2*D2))</f>
        <v>23.87543252595156</v>
      </c>
    </row>
    <row r="3" spans="1:12" x14ac:dyDescent="0.25">
      <c r="B3" s="5"/>
      <c r="C3" s="5"/>
      <c r="D3" s="4"/>
      <c r="E3" s="4"/>
    </row>
    <row r="4" spans="1:12" x14ac:dyDescent="0.25">
      <c r="C4" s="53" t="s">
        <v>39</v>
      </c>
      <c r="D4" s="54"/>
      <c r="E4" s="54"/>
      <c r="F4" s="54"/>
      <c r="G4" s="54"/>
    </row>
    <row r="5" spans="1:12" ht="15" customHeight="1" x14ac:dyDescent="0.25">
      <c r="C5" s="54"/>
      <c r="D5" s="54"/>
      <c r="E5" s="54"/>
      <c r="F5" s="54"/>
      <c r="G5" s="54"/>
    </row>
    <row r="6" spans="1:12" ht="15.75" thickBot="1" x14ac:dyDescent="0.3">
      <c r="C6" s="53" t="s">
        <v>0</v>
      </c>
      <c r="D6" s="53"/>
      <c r="E6" s="53"/>
      <c r="F6" s="53"/>
      <c r="G6" s="55"/>
      <c r="H6" s="53" t="s">
        <v>8</v>
      </c>
      <c r="I6" s="53"/>
      <c r="J6" s="53"/>
      <c r="K6" s="53"/>
      <c r="L6" s="53"/>
    </row>
    <row r="7" spans="1:12" ht="16.5" thickTop="1" thickBot="1" x14ac:dyDescent="0.3">
      <c r="B7" s="56">
        <v>1</v>
      </c>
      <c r="C7" s="58" t="s">
        <v>9</v>
      </c>
      <c r="D7" s="58"/>
      <c r="E7" s="58"/>
      <c r="F7" s="58"/>
      <c r="G7" s="59"/>
      <c r="H7" s="12" t="s">
        <v>10</v>
      </c>
      <c r="I7" s="13" t="s">
        <v>11</v>
      </c>
      <c r="J7" s="14" t="s">
        <v>12</v>
      </c>
      <c r="K7" s="15" t="s">
        <v>13</v>
      </c>
      <c r="L7" s="48" t="s">
        <v>14</v>
      </c>
    </row>
    <row r="8" spans="1:12" ht="15.75" thickBot="1" x14ac:dyDescent="0.3">
      <c r="B8" s="57"/>
      <c r="C8" s="60"/>
      <c r="D8" s="60"/>
      <c r="E8" s="60"/>
      <c r="F8" s="60"/>
      <c r="G8" s="61"/>
      <c r="H8" s="26" t="s">
        <v>15</v>
      </c>
      <c r="I8" s="9"/>
      <c r="J8" s="10"/>
      <c r="K8" s="11"/>
      <c r="L8" s="16"/>
    </row>
    <row r="9" spans="1:12" ht="15.75" thickBot="1" x14ac:dyDescent="0.3">
      <c r="B9" s="62">
        <v>2</v>
      </c>
      <c r="C9" s="60" t="s">
        <v>26</v>
      </c>
      <c r="D9" s="60"/>
      <c r="E9" s="60"/>
      <c r="F9" s="60"/>
      <c r="G9" s="61"/>
      <c r="H9" s="46" t="s">
        <v>14</v>
      </c>
      <c r="I9" s="17" t="s">
        <v>13</v>
      </c>
      <c r="J9" s="18" t="s">
        <v>12</v>
      </c>
      <c r="K9" s="19" t="s">
        <v>11</v>
      </c>
      <c r="L9" s="47" t="s">
        <v>10</v>
      </c>
    </row>
    <row r="10" spans="1:12" ht="15.75" thickBot="1" x14ac:dyDescent="0.3">
      <c r="B10" s="62"/>
      <c r="C10" s="60"/>
      <c r="D10" s="60"/>
      <c r="E10" s="60"/>
      <c r="F10" s="60"/>
      <c r="G10" s="61"/>
      <c r="H10" s="32"/>
      <c r="I10" s="28"/>
      <c r="J10" s="29"/>
      <c r="K10" s="30"/>
      <c r="L10" s="31"/>
    </row>
    <row r="11" spans="1:12" ht="15.75" thickBot="1" x14ac:dyDescent="0.3">
      <c r="B11" s="62">
        <v>3</v>
      </c>
      <c r="C11" s="60" t="s">
        <v>17</v>
      </c>
      <c r="D11" s="60"/>
      <c r="E11" s="60"/>
      <c r="F11" s="60"/>
      <c r="G11" s="61"/>
      <c r="H11" s="21" t="s">
        <v>21</v>
      </c>
      <c r="I11" s="22" t="s">
        <v>19</v>
      </c>
      <c r="J11" s="23" t="s">
        <v>18</v>
      </c>
      <c r="K11" s="19" t="s">
        <v>11</v>
      </c>
      <c r="L11" s="20" t="s">
        <v>12</v>
      </c>
    </row>
    <row r="12" spans="1:12" ht="15.75" thickBot="1" x14ac:dyDescent="0.3">
      <c r="B12" s="62"/>
      <c r="C12" s="60"/>
      <c r="D12" s="60"/>
      <c r="E12" s="60"/>
      <c r="F12" s="60"/>
      <c r="G12" s="61"/>
      <c r="H12" s="32" t="s">
        <v>15</v>
      </c>
      <c r="I12" s="28"/>
      <c r="J12" s="29"/>
      <c r="K12" s="30"/>
      <c r="L12" s="31"/>
    </row>
    <row r="13" spans="1:12" ht="15.75" thickBot="1" x14ac:dyDescent="0.3">
      <c r="B13" s="62">
        <v>4</v>
      </c>
      <c r="C13" s="60" t="s">
        <v>20</v>
      </c>
      <c r="D13" s="60"/>
      <c r="E13" s="60"/>
      <c r="F13" s="60"/>
      <c r="G13" s="61"/>
      <c r="H13" s="21" t="s">
        <v>22</v>
      </c>
      <c r="I13" s="22" t="s">
        <v>23</v>
      </c>
      <c r="J13" s="23" t="s">
        <v>31</v>
      </c>
      <c r="K13" s="24" t="s">
        <v>24</v>
      </c>
      <c r="L13" s="25" t="s">
        <v>25</v>
      </c>
    </row>
    <row r="14" spans="1:12" ht="15.75" thickBot="1" x14ac:dyDescent="0.3">
      <c r="B14" s="62"/>
      <c r="C14" s="60"/>
      <c r="D14" s="60"/>
      <c r="E14" s="60"/>
      <c r="F14" s="60"/>
      <c r="G14" s="61"/>
      <c r="H14" s="32" t="s">
        <v>15</v>
      </c>
      <c r="I14" s="28"/>
      <c r="J14" s="29"/>
      <c r="K14" s="30"/>
      <c r="L14" s="31"/>
    </row>
    <row r="15" spans="1:12" ht="15.75" thickBot="1" x14ac:dyDescent="0.3">
      <c r="B15" s="62">
        <v>5</v>
      </c>
      <c r="C15" s="60" t="s">
        <v>27</v>
      </c>
      <c r="D15" s="60"/>
      <c r="E15" s="60"/>
      <c r="F15" s="60"/>
      <c r="G15" s="61"/>
      <c r="H15" s="21" t="s">
        <v>25</v>
      </c>
      <c r="I15" s="22" t="s">
        <v>24</v>
      </c>
      <c r="J15" s="23" t="s">
        <v>31</v>
      </c>
      <c r="K15" s="24" t="s">
        <v>23</v>
      </c>
      <c r="L15" s="25" t="s">
        <v>22</v>
      </c>
    </row>
    <row r="16" spans="1:12" ht="15.75" thickBot="1" x14ac:dyDescent="0.3">
      <c r="B16" s="62"/>
      <c r="C16" s="60"/>
      <c r="D16" s="60"/>
      <c r="E16" s="60"/>
      <c r="F16" s="60"/>
      <c r="G16" s="61"/>
      <c r="H16" s="32" t="s">
        <v>15</v>
      </c>
      <c r="I16" s="28"/>
      <c r="J16" s="29"/>
      <c r="K16" s="30"/>
      <c r="L16" s="31"/>
    </row>
    <row r="17" spans="2:13" ht="15.75" thickBot="1" x14ac:dyDescent="0.3">
      <c r="B17" s="62">
        <v>6</v>
      </c>
      <c r="C17" s="60" t="s">
        <v>28</v>
      </c>
      <c r="D17" s="60"/>
      <c r="E17" s="60"/>
      <c r="F17" s="60"/>
      <c r="G17" s="61"/>
      <c r="H17" s="21" t="s">
        <v>21</v>
      </c>
      <c r="I17" s="17" t="s">
        <v>10</v>
      </c>
      <c r="J17" s="18" t="s">
        <v>11</v>
      </c>
      <c r="K17" s="19" t="s">
        <v>12</v>
      </c>
      <c r="L17" s="20" t="s">
        <v>13</v>
      </c>
    </row>
    <row r="18" spans="2:13" ht="15.75" thickBot="1" x14ac:dyDescent="0.3">
      <c r="B18" s="62"/>
      <c r="C18" s="60"/>
      <c r="D18" s="60"/>
      <c r="E18" s="60"/>
      <c r="F18" s="60"/>
      <c r="G18" s="61"/>
      <c r="H18" s="27" t="s">
        <v>15</v>
      </c>
      <c r="I18" s="28"/>
      <c r="J18" s="29"/>
      <c r="K18" s="30"/>
      <c r="L18" s="31"/>
      <c r="M18" s="33"/>
    </row>
    <row r="19" spans="2:13" ht="15.75" thickBot="1" x14ac:dyDescent="0.3">
      <c r="B19" s="62">
        <v>7</v>
      </c>
      <c r="C19" s="60" t="s">
        <v>43</v>
      </c>
      <c r="D19" s="60"/>
      <c r="E19" s="60"/>
      <c r="F19" s="60"/>
      <c r="G19" s="61"/>
      <c r="H19" s="21" t="s">
        <v>22</v>
      </c>
      <c r="I19" s="22" t="s">
        <v>23</v>
      </c>
      <c r="J19" s="23" t="s">
        <v>31</v>
      </c>
      <c r="K19" s="24" t="s">
        <v>24</v>
      </c>
      <c r="L19" s="25" t="s">
        <v>25</v>
      </c>
    </row>
    <row r="20" spans="2:13" ht="15.75" thickBot="1" x14ac:dyDescent="0.3">
      <c r="B20" s="62"/>
      <c r="C20" s="60"/>
      <c r="D20" s="60"/>
      <c r="E20" s="60"/>
      <c r="F20" s="60"/>
      <c r="G20" s="61"/>
      <c r="H20" s="27" t="s">
        <v>15</v>
      </c>
      <c r="I20" s="28"/>
      <c r="J20" s="29"/>
      <c r="K20" s="30"/>
      <c r="L20" s="31"/>
    </row>
    <row r="21" spans="2:13" ht="15.75" thickBot="1" x14ac:dyDescent="0.3">
      <c r="B21" s="62">
        <v>8</v>
      </c>
      <c r="C21" s="60" t="s">
        <v>29</v>
      </c>
      <c r="D21" s="60"/>
      <c r="E21" s="60"/>
      <c r="F21" s="60"/>
      <c r="G21" s="61"/>
      <c r="H21" s="21" t="s">
        <v>22</v>
      </c>
      <c r="I21" s="22" t="s">
        <v>23</v>
      </c>
      <c r="J21" s="23" t="s">
        <v>31</v>
      </c>
      <c r="K21" s="24" t="s">
        <v>24</v>
      </c>
      <c r="L21" s="25" t="s">
        <v>25</v>
      </c>
    </row>
    <row r="22" spans="2:13" ht="15.75" thickBot="1" x14ac:dyDescent="0.3">
      <c r="B22" s="62"/>
      <c r="C22" s="60"/>
      <c r="D22" s="60"/>
      <c r="E22" s="60"/>
      <c r="F22" s="60"/>
      <c r="G22" s="61"/>
      <c r="H22" s="27"/>
      <c r="I22" s="28"/>
      <c r="J22" s="29"/>
      <c r="K22" s="30"/>
      <c r="L22" s="31"/>
    </row>
    <row r="23" spans="2:13" ht="15.75" thickBot="1" x14ac:dyDescent="0.3">
      <c r="B23" s="62">
        <v>9</v>
      </c>
      <c r="C23" s="60" t="s">
        <v>30</v>
      </c>
      <c r="D23" s="60"/>
      <c r="E23" s="60"/>
      <c r="F23" s="60"/>
      <c r="G23" s="61"/>
      <c r="H23" s="21" t="s">
        <v>22</v>
      </c>
      <c r="I23" s="22" t="s">
        <v>23</v>
      </c>
      <c r="J23" s="23" t="s">
        <v>31</v>
      </c>
      <c r="K23" s="24" t="s">
        <v>24</v>
      </c>
      <c r="L23" s="25" t="s">
        <v>25</v>
      </c>
    </row>
    <row r="24" spans="2:13" ht="15.75" thickBot="1" x14ac:dyDescent="0.3">
      <c r="B24" s="62"/>
      <c r="C24" s="60"/>
      <c r="D24" s="60"/>
      <c r="E24" s="60"/>
      <c r="F24" s="60"/>
      <c r="G24" s="61"/>
      <c r="H24" s="27"/>
      <c r="I24" s="28"/>
      <c r="J24" s="29"/>
      <c r="K24" s="30"/>
      <c r="L24" s="31"/>
    </row>
    <row r="25" spans="2:13" ht="15.75" thickBot="1" x14ac:dyDescent="0.3">
      <c r="B25" s="62">
        <v>10</v>
      </c>
      <c r="C25" s="60" t="s">
        <v>44</v>
      </c>
      <c r="D25" s="60"/>
      <c r="E25" s="60"/>
      <c r="F25" s="60"/>
      <c r="G25" s="61"/>
      <c r="H25" s="21" t="s">
        <v>22</v>
      </c>
      <c r="I25" s="22" t="s">
        <v>23</v>
      </c>
      <c r="J25" s="23" t="s">
        <v>31</v>
      </c>
      <c r="K25" s="24" t="s">
        <v>24</v>
      </c>
      <c r="L25" s="25" t="s">
        <v>25</v>
      </c>
    </row>
    <row r="26" spans="2:13" ht="15.75" thickBot="1" x14ac:dyDescent="0.3">
      <c r="B26" s="63"/>
      <c r="C26" s="64"/>
      <c r="D26" s="64"/>
      <c r="E26" s="64"/>
      <c r="F26" s="64"/>
      <c r="G26" s="65"/>
      <c r="H26" s="34" t="s">
        <v>15</v>
      </c>
      <c r="I26" s="35"/>
      <c r="J26" s="36"/>
      <c r="K26" s="37"/>
      <c r="L26" s="38"/>
    </row>
    <row r="27" spans="2:13" ht="15.75" thickTop="1" x14ac:dyDescent="0.25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2:13" x14ac:dyDescent="0.25"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</sheetData>
  <mergeCells count="23">
    <mergeCell ref="B25:B26"/>
    <mergeCell ref="C15:G16"/>
    <mergeCell ref="C17:G18"/>
    <mergeCell ref="C19:G20"/>
    <mergeCell ref="C21:G22"/>
    <mergeCell ref="C23:G24"/>
    <mergeCell ref="C25:G26"/>
    <mergeCell ref="B15:B16"/>
    <mergeCell ref="B17:B18"/>
    <mergeCell ref="B19:B20"/>
    <mergeCell ref="B21:B22"/>
    <mergeCell ref="B23:B24"/>
    <mergeCell ref="B9:B10"/>
    <mergeCell ref="C9:G10"/>
    <mergeCell ref="B11:B12"/>
    <mergeCell ref="C11:G12"/>
    <mergeCell ref="B13:B14"/>
    <mergeCell ref="C13:G14"/>
    <mergeCell ref="C4:G5"/>
    <mergeCell ref="C6:G6"/>
    <mergeCell ref="H6:L6"/>
    <mergeCell ref="B7:B8"/>
    <mergeCell ref="C7:G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E18" sqref="E18"/>
    </sheetView>
  </sheetViews>
  <sheetFormatPr baseColWidth="10" defaultRowHeight="15" x14ac:dyDescent="0.25"/>
  <cols>
    <col min="2" max="2" width="11.85546875" bestFit="1" customWidth="1"/>
    <col min="8" max="8" width="22.28515625" bestFit="1" customWidth="1"/>
    <col min="9" max="9" width="29.5703125" customWidth="1"/>
    <col min="10" max="11" width="27" customWidth="1"/>
    <col min="12" max="12" width="28" customWidth="1"/>
  </cols>
  <sheetData>
    <row r="1" spans="1:12" ht="21" thickTop="1" thickBot="1" x14ac:dyDescent="0.3">
      <c r="C1" s="1" t="s">
        <v>15</v>
      </c>
      <c r="D1" s="1"/>
      <c r="H1" s="66" t="s">
        <v>40</v>
      </c>
      <c r="I1" s="67"/>
      <c r="J1" s="68"/>
      <c r="K1" s="8"/>
      <c r="L1" s="8"/>
    </row>
    <row r="2" spans="1:12" ht="21" thickTop="1" thickBot="1" x14ac:dyDescent="0.45">
      <c r="H2" s="52" t="s">
        <v>42</v>
      </c>
      <c r="I2" s="69" t="s">
        <v>41</v>
      </c>
      <c r="J2" s="70"/>
      <c r="K2" s="49"/>
      <c r="L2" s="49"/>
    </row>
    <row r="3" spans="1:12" ht="15.75" thickTop="1" x14ac:dyDescent="0.25">
      <c r="A3" s="95" t="s">
        <v>7</v>
      </c>
      <c r="B3" s="96"/>
      <c r="C3" s="96"/>
      <c r="D3" s="96"/>
      <c r="E3" s="96"/>
      <c r="F3" s="97"/>
      <c r="H3" s="83" t="str">
        <f>+IF($H$14&lt;=10,"inactivo","-")</f>
        <v>inactivo</v>
      </c>
      <c r="I3" s="91" t="str">
        <f>+IF($H$14&lt;=10,"Ninguno","-")</f>
        <v>Ninguno</v>
      </c>
      <c r="J3" s="92"/>
      <c r="K3" s="8"/>
      <c r="L3" s="8"/>
    </row>
    <row r="4" spans="1:12" x14ac:dyDescent="0.25">
      <c r="A4" s="39">
        <v>1</v>
      </c>
      <c r="B4" s="40">
        <f>IF(Preguntas!H8=Resultados!$C$1,1,0)</f>
        <v>1</v>
      </c>
      <c r="C4" s="40">
        <f>IF(Preguntas!I8=Resultados!C1,2,0)</f>
        <v>0</v>
      </c>
      <c r="D4" s="40">
        <f>IF(Preguntas!J8=Resultados!C1,3,0)</f>
        <v>0</v>
      </c>
      <c r="E4" s="40">
        <f>IF(Preguntas!K8=Resultados!C1,4,0)</f>
        <v>0</v>
      </c>
      <c r="F4" s="41">
        <f>IF(Preguntas!L8=Resultados!C1,5,0)</f>
        <v>0</v>
      </c>
      <c r="H4" s="84"/>
      <c r="I4" s="93"/>
      <c r="J4" s="94"/>
      <c r="K4" s="50"/>
      <c r="L4" s="50"/>
    </row>
    <row r="5" spans="1:12" x14ac:dyDescent="0.25">
      <c r="A5" s="39">
        <v>2</v>
      </c>
      <c r="B5" s="40">
        <f>IF(Preguntas!H10=Resultados!$C$1,1,0)</f>
        <v>0</v>
      </c>
      <c r="C5" s="40">
        <f>IF(Preguntas!I10=Resultados!$C$1,2,0)</f>
        <v>0</v>
      </c>
      <c r="D5" s="40">
        <f>IF(Preguntas!J10=Resultados!$C$1,3,0)</f>
        <v>0</v>
      </c>
      <c r="E5" s="40">
        <f>IF(Preguntas!K10=Resultados!$C$1,4,0)</f>
        <v>0</v>
      </c>
      <c r="F5" s="41">
        <f>IF(Preguntas!L10=Resultados!$C$1,5,0)</f>
        <v>0</v>
      </c>
      <c r="H5" s="85" t="str">
        <f>+IF($H$14&gt;=11,IF($H$14&lt;=20,"Poco activo","-"),"-")</f>
        <v>-</v>
      </c>
      <c r="I5" s="89" t="str">
        <f>+IF($H$14&gt;=11,IF($H$14&lt;=20,"Cierta protección frente a las enfermedades crónicas.","-"),"-")</f>
        <v>-</v>
      </c>
      <c r="J5" s="90"/>
      <c r="K5" s="8"/>
      <c r="L5" s="8"/>
    </row>
    <row r="6" spans="1:12" x14ac:dyDescent="0.25">
      <c r="A6" s="39">
        <v>3</v>
      </c>
      <c r="B6" s="40">
        <f>IF(Preguntas!H12=Resultados!$C$1,1,0)</f>
        <v>1</v>
      </c>
      <c r="C6" s="40">
        <f>IF(Preguntas!I12=Resultados!$C$1,2,0)</f>
        <v>0</v>
      </c>
      <c r="D6" s="40">
        <f>IF(Preguntas!J12=Resultados!$C$1,3,0)</f>
        <v>0</v>
      </c>
      <c r="E6" s="40">
        <f>IF(Preguntas!K12=Resultados!$C$1,4,0)</f>
        <v>0</v>
      </c>
      <c r="F6" s="41">
        <f>IF(Preguntas!L12=Resultados!$C$1,5,0)</f>
        <v>0</v>
      </c>
      <c r="H6" s="86"/>
      <c r="I6" s="89"/>
      <c r="J6" s="90"/>
      <c r="K6" s="50"/>
      <c r="L6" s="50"/>
    </row>
    <row r="7" spans="1:12" x14ac:dyDescent="0.25">
      <c r="A7" s="39">
        <v>4</v>
      </c>
      <c r="B7" s="40">
        <f>IF(Preguntas!H14=Resultados!$C$1,1,0)</f>
        <v>1</v>
      </c>
      <c r="C7" s="40">
        <f>IF(Preguntas!I14=Resultados!$C$1,2,0)</f>
        <v>0</v>
      </c>
      <c r="D7" s="40">
        <f>IF(Preguntas!J14=Resultados!$C$1,3,0)</f>
        <v>0</v>
      </c>
      <c r="E7" s="40">
        <f>IF(Preguntas!K14=Resultados!$C$1,4,0)</f>
        <v>0</v>
      </c>
      <c r="F7" s="41">
        <f>IF(Preguntas!L14=Resultados!$C$1,5,0)</f>
        <v>0</v>
      </c>
      <c r="H7" s="87" t="str">
        <f>+IF($H$14&gt;=21,IF($H$14&lt;=30,"Moderadamente activo","-"),"-")</f>
        <v>-</v>
      </c>
      <c r="I7" s="75" t="str">
        <f>+IF($H$14&gt;=21,IF($H$14&lt;=30,"Alto nivel de protección frente a las enfermedades crónicas.                                                                                                                          Riesgo mínimo de lesiones o de efectos adversos para la salud.","-"),"-")</f>
        <v>-</v>
      </c>
      <c r="J7" s="76"/>
      <c r="K7" s="51"/>
      <c r="L7" s="51"/>
    </row>
    <row r="8" spans="1:12" x14ac:dyDescent="0.25">
      <c r="A8" s="39">
        <v>5</v>
      </c>
      <c r="B8" s="40">
        <f>IF(Preguntas!H16=Resultados!$C$1,1,0)</f>
        <v>1</v>
      </c>
      <c r="C8" s="40">
        <f>IF(Preguntas!I16=Resultados!$C$1,2,0)</f>
        <v>0</v>
      </c>
      <c r="D8" s="40">
        <f>IF(Preguntas!J16=Resultados!$C$1,3,0)</f>
        <v>0</v>
      </c>
      <c r="E8" s="40">
        <f>IF(Preguntas!K16=Resultados!$C$1,4,0)</f>
        <v>0</v>
      </c>
      <c r="F8" s="41">
        <f>IF(Preguntas!L16=Resultados!$C$1,5,0)</f>
        <v>0</v>
      </c>
      <c r="H8" s="88"/>
      <c r="I8" s="75"/>
      <c r="J8" s="76"/>
      <c r="K8" s="51"/>
      <c r="L8" s="51"/>
    </row>
    <row r="9" spans="1:12" x14ac:dyDescent="0.25">
      <c r="A9" s="39">
        <v>6</v>
      </c>
      <c r="B9" s="40">
        <f>IF(Preguntas!H18=Resultados!$C$1,1,0)</f>
        <v>1</v>
      </c>
      <c r="C9" s="40">
        <f>IF(Preguntas!I18=Resultados!$C$1,2,0)</f>
        <v>0</v>
      </c>
      <c r="D9" s="40">
        <f>IF(Preguntas!J18=Resultados!$C$1,3,0)</f>
        <v>0</v>
      </c>
      <c r="E9" s="40">
        <f>IF(Preguntas!K18=Resultados!$C$1,4,0)</f>
        <v>0</v>
      </c>
      <c r="F9" s="41">
        <f>IF(Preguntas!L18=Resultados!$C$1,5,0)</f>
        <v>0</v>
      </c>
      <c r="H9" s="71" t="str">
        <f>+IF($H$14&gt;=31,IF($H$14&lt;=40,"Muy activo","-"),"-")</f>
        <v>-</v>
      </c>
      <c r="I9" s="77" t="str">
        <f>+IF($H$14&gt;=31,IF($H$14&lt;=40,"Máxima protección frente a las enfermedades crónicas.                Leve incremento del riesgo de lesiones.","-"),"-")</f>
        <v>-</v>
      </c>
      <c r="J9" s="78"/>
      <c r="K9" s="8"/>
      <c r="L9" s="8"/>
    </row>
    <row r="10" spans="1:12" x14ac:dyDescent="0.25">
      <c r="A10" s="39">
        <v>7</v>
      </c>
      <c r="B10" s="40">
        <f>IF(Preguntas!H20=Resultados!$C$1,1,0)</f>
        <v>1</v>
      </c>
      <c r="C10" s="40">
        <f>IF(Preguntas!I20=Resultados!$C$1,2,0)</f>
        <v>0</v>
      </c>
      <c r="D10" s="40">
        <f>IF(Preguntas!J20=Resultados!$C$1,3,0)</f>
        <v>0</v>
      </c>
      <c r="E10" s="40">
        <f>IF(Preguntas!K20=Resultados!$C$1,4,0)</f>
        <v>0</v>
      </c>
      <c r="F10" s="41">
        <f>IF(Preguntas!L20=Resultados!$C$1,5,0)</f>
        <v>0</v>
      </c>
      <c r="H10" s="72"/>
      <c r="I10" s="77"/>
      <c r="J10" s="78"/>
      <c r="K10" s="50"/>
      <c r="L10" s="50"/>
    </row>
    <row r="11" spans="1:12" x14ac:dyDescent="0.25">
      <c r="A11" s="39">
        <v>8</v>
      </c>
      <c r="B11" s="40">
        <f>IF(Preguntas!H22=Resultados!$C$1,1,0)</f>
        <v>0</v>
      </c>
      <c r="C11" s="40">
        <f>IF(Preguntas!I22=Resultados!$C$1,2,0)</f>
        <v>0</v>
      </c>
      <c r="D11" s="40">
        <f>IF(Preguntas!J22=Resultados!$C$1,3,0)</f>
        <v>0</v>
      </c>
      <c r="E11" s="40">
        <f>IF(Preguntas!K22=Resultados!$C$1,4,0)</f>
        <v>0</v>
      </c>
      <c r="F11" s="41">
        <f>IF(Preguntas!L22=Resultados!$C$1,5,0)</f>
        <v>0</v>
      </c>
      <c r="H11" s="73" t="str">
        <f>+IF($H$14&gt;=41,"Extremadamente activo","-")</f>
        <v>-</v>
      </c>
      <c r="I11" s="79" t="str">
        <f>+IF($H$14&gt;=41,"Máxima protección frente a las enfermedades crónicas. Incremento del riesgo de lesiones.","-")</f>
        <v>-</v>
      </c>
      <c r="J11" s="80"/>
      <c r="K11" s="50"/>
      <c r="L11" s="50"/>
    </row>
    <row r="12" spans="1:12" ht="15.75" thickBot="1" x14ac:dyDescent="0.3">
      <c r="A12" s="39">
        <v>9</v>
      </c>
      <c r="B12" s="40">
        <f>IF(Preguntas!H24=Resultados!$C$1,1,0)</f>
        <v>0</v>
      </c>
      <c r="C12" s="40">
        <f>IF(Preguntas!I24=Resultados!$C$1,2,0)</f>
        <v>0</v>
      </c>
      <c r="D12" s="40">
        <f>IF(Preguntas!J24=Resultados!$C$1,3,0)</f>
        <v>0</v>
      </c>
      <c r="E12" s="40">
        <f>IF(Preguntas!K24=Resultados!$C$1,4,0)</f>
        <v>0</v>
      </c>
      <c r="F12" s="41">
        <f>IF(Preguntas!L24=Resultados!$C$1,5,0)</f>
        <v>0</v>
      </c>
      <c r="H12" s="74"/>
      <c r="I12" s="81"/>
      <c r="J12" s="82"/>
      <c r="K12" s="8"/>
      <c r="L12" s="8"/>
    </row>
    <row r="13" spans="1:12" ht="15.75" thickTop="1" x14ac:dyDescent="0.25">
      <c r="A13" s="39">
        <v>10</v>
      </c>
      <c r="B13" s="40">
        <f>IF(Preguntas!H26=Resultados!$C$1,1,0)</f>
        <v>1</v>
      </c>
      <c r="C13" s="40">
        <f>IF(Preguntas!I26=Resultados!$C$1,2,0)</f>
        <v>0</v>
      </c>
      <c r="D13" s="40">
        <f>IF(Preguntas!J26=Resultados!$C$1,3,0)</f>
        <v>0</v>
      </c>
      <c r="E13" s="40">
        <f>IF(Preguntas!K26=Resultados!$C$1,4,0)</f>
        <v>0</v>
      </c>
      <c r="F13" s="41">
        <f>IF(Preguntas!L26=Resultados!$C$1,5,0)</f>
        <v>0</v>
      </c>
    </row>
    <row r="14" spans="1:12" ht="15.75" thickBot="1" x14ac:dyDescent="0.3">
      <c r="A14" s="42" t="s">
        <v>33</v>
      </c>
      <c r="B14" s="43">
        <f>SUM(B4:B13)</f>
        <v>7</v>
      </c>
      <c r="C14" s="43">
        <f>SUM(C4:C13)</f>
        <v>0</v>
      </c>
      <c r="D14" s="43">
        <f t="shared" ref="D14:F14" si="0">SUM(D4:D13)</f>
        <v>0</v>
      </c>
      <c r="E14" s="43">
        <f t="shared" si="0"/>
        <v>0</v>
      </c>
      <c r="F14" s="44">
        <f t="shared" si="0"/>
        <v>0</v>
      </c>
      <c r="G14" s="6" t="s">
        <v>16</v>
      </c>
      <c r="H14">
        <f>+SUM(B14:F14)</f>
        <v>7</v>
      </c>
    </row>
    <row r="15" spans="1:12" ht="15.75" thickTop="1" x14ac:dyDescent="0.25"/>
  </sheetData>
  <mergeCells count="13">
    <mergeCell ref="A3:F3"/>
    <mergeCell ref="H1:J1"/>
    <mergeCell ref="I2:J2"/>
    <mergeCell ref="H9:H10"/>
    <mergeCell ref="H11:H12"/>
    <mergeCell ref="I7:J8"/>
    <mergeCell ref="I9:J10"/>
    <mergeCell ref="I11:J12"/>
    <mergeCell ref="H3:H4"/>
    <mergeCell ref="H5:H6"/>
    <mergeCell ref="H7:H8"/>
    <mergeCell ref="I5:J6"/>
    <mergeCell ref="I3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3" sqref="B3:B12"/>
    </sheetView>
  </sheetViews>
  <sheetFormatPr baseColWidth="10" defaultRowHeight="15" x14ac:dyDescent="0.25"/>
  <sheetData>
    <row r="1" spans="1:5" x14ac:dyDescent="0.25">
      <c r="A1" s="98" t="s">
        <v>6</v>
      </c>
      <c r="B1" s="98"/>
      <c r="C1" s="98"/>
      <c r="D1" s="98"/>
      <c r="E1" s="98"/>
    </row>
    <row r="2" spans="1:5" x14ac:dyDescent="0.25">
      <c r="A2" s="45" t="s">
        <v>34</v>
      </c>
      <c r="B2" s="45" t="s">
        <v>35</v>
      </c>
      <c r="C2" t="s">
        <v>36</v>
      </c>
      <c r="D2" t="s">
        <v>37</v>
      </c>
      <c r="E2" t="s">
        <v>38</v>
      </c>
    </row>
    <row r="3" spans="1:5" x14ac:dyDescent="0.25">
      <c r="A3">
        <v>1</v>
      </c>
      <c r="B3">
        <v>11</v>
      </c>
      <c r="C3">
        <v>21</v>
      </c>
      <c r="D3">
        <v>31</v>
      </c>
      <c r="E3">
        <v>41</v>
      </c>
    </row>
    <row r="4" spans="1:5" x14ac:dyDescent="0.25">
      <c r="A4">
        <v>2</v>
      </c>
      <c r="B4">
        <v>12</v>
      </c>
      <c r="C4">
        <v>22</v>
      </c>
      <c r="D4">
        <v>32</v>
      </c>
      <c r="E4">
        <v>42</v>
      </c>
    </row>
    <row r="5" spans="1:5" x14ac:dyDescent="0.25">
      <c r="A5">
        <v>3</v>
      </c>
      <c r="B5">
        <v>13</v>
      </c>
      <c r="C5">
        <v>23</v>
      </c>
      <c r="D5">
        <v>33</v>
      </c>
      <c r="E5">
        <v>43</v>
      </c>
    </row>
    <row r="6" spans="1:5" x14ac:dyDescent="0.25">
      <c r="A6">
        <v>4</v>
      </c>
      <c r="B6">
        <v>14</v>
      </c>
      <c r="C6">
        <v>24</v>
      </c>
      <c r="D6">
        <v>34</v>
      </c>
      <c r="E6">
        <v>44</v>
      </c>
    </row>
    <row r="7" spans="1:5" x14ac:dyDescent="0.25">
      <c r="A7">
        <v>5</v>
      </c>
      <c r="B7">
        <v>15</v>
      </c>
      <c r="C7">
        <v>25</v>
      </c>
      <c r="D7">
        <v>35</v>
      </c>
      <c r="E7">
        <v>45</v>
      </c>
    </row>
    <row r="8" spans="1:5" x14ac:dyDescent="0.25">
      <c r="A8">
        <v>6</v>
      </c>
      <c r="B8">
        <v>16</v>
      </c>
      <c r="C8">
        <v>26</v>
      </c>
      <c r="D8">
        <v>36</v>
      </c>
      <c r="E8">
        <v>46</v>
      </c>
    </row>
    <row r="9" spans="1:5" x14ac:dyDescent="0.25">
      <c r="A9">
        <v>7</v>
      </c>
      <c r="B9">
        <v>17</v>
      </c>
      <c r="C9">
        <v>27</v>
      </c>
      <c r="D9">
        <v>37</v>
      </c>
      <c r="E9">
        <v>47</v>
      </c>
    </row>
    <row r="10" spans="1:5" x14ac:dyDescent="0.25">
      <c r="A10">
        <v>8</v>
      </c>
      <c r="B10">
        <v>18</v>
      </c>
      <c r="C10">
        <v>28</v>
      </c>
      <c r="D10">
        <v>38</v>
      </c>
      <c r="E10">
        <v>48</v>
      </c>
    </row>
    <row r="11" spans="1:5" x14ac:dyDescent="0.25">
      <c r="A11">
        <v>9</v>
      </c>
      <c r="B11">
        <v>19</v>
      </c>
      <c r="C11">
        <v>29</v>
      </c>
      <c r="D11">
        <v>39</v>
      </c>
      <c r="E11">
        <v>49</v>
      </c>
    </row>
    <row r="12" spans="1:5" x14ac:dyDescent="0.25">
      <c r="A12">
        <v>10</v>
      </c>
      <c r="B12">
        <v>20</v>
      </c>
      <c r="C12">
        <v>30</v>
      </c>
      <c r="D12">
        <v>40</v>
      </c>
      <c r="E12">
        <v>50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Preguntas</vt:lpstr>
      <vt:lpstr>Resultados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Janus2013</dc:creator>
  <cp:lastModifiedBy>Janus2013</cp:lastModifiedBy>
  <dcterms:created xsi:type="dcterms:W3CDTF">2013-05-11T00:34:43Z</dcterms:created>
  <dcterms:modified xsi:type="dcterms:W3CDTF">2013-05-14T15:38:25Z</dcterms:modified>
</cp:coreProperties>
</file>